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Детски градини" sheetId="1" r:id="rId1"/>
    <sheet name="Полудневни детски групи" sheetId="2" r:id="rId2"/>
    <sheet name="ПГ към училище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<sst xmlns="http://schemas.openxmlformats.org/spreadsheetml/2006/main" count="64" uniqueCount="43">
  <si>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 xml:space="preserve">№
</t>
  </si>
  <si>
    <t>5.</t>
  </si>
  <si>
    <t>Общо:</t>
  </si>
  <si>
    <t>Резерв</t>
  </si>
  <si>
    <t xml:space="preserve">                                                                      </t>
  </si>
  <si>
    <t>ДГ "Радост" с.Поточница</t>
  </si>
  <si>
    <t>ДГ "Слънце" с.Токачка</t>
  </si>
  <si>
    <t>ДГ "Искра" с.Странджево</t>
  </si>
  <si>
    <t>ДГ "Ран Босилек" с.Каменка</t>
  </si>
  <si>
    <t>ДГ "Л.Карастоянова" с.Егрек</t>
  </si>
  <si>
    <t>ДГ "Д.Минчева" с.Аврен</t>
  </si>
  <si>
    <t>ДГ"Мир" с.Пелин</t>
  </si>
  <si>
    <t>ДГ "Юр.Гагарин"</t>
  </si>
  <si>
    <t xml:space="preserve">Наименование 
на ДГ
</t>
  </si>
  <si>
    <t xml:space="preserve">ДГ "М.Палаузов" </t>
  </si>
  <si>
    <t xml:space="preserve">                 Разпределение на средствата в дейност 311 "Детски градини" за 2018 година</t>
  </si>
  <si>
    <t xml:space="preserve">Деца в яслени групи </t>
  </si>
  <si>
    <t>Средства за институция</t>
  </si>
  <si>
    <t>Целодневни групи в ДГ</t>
  </si>
  <si>
    <t>Средства за целодневни групи - стандарт от 3 998 лв.</t>
  </si>
  <si>
    <t>Средства за деца от 2 до 4 години - стандарт от 1 870 лв.</t>
  </si>
  <si>
    <t xml:space="preserve">Брой деца от 2 до 4 г. в  целодневна група </t>
  </si>
  <si>
    <t xml:space="preserve">Брой деца от 5 до 6 г. в целодневна група </t>
  </si>
  <si>
    <t>Средства за деца от 5 до 6 години - стандарт от 2 095 лв.</t>
  </si>
  <si>
    <t>Регионален коефициент 0,12</t>
  </si>
  <si>
    <t>ПСГ Козино</t>
  </si>
  <si>
    <t>ПСГ Орех</t>
  </si>
  <si>
    <t>ПСГ Подрумче</t>
  </si>
  <si>
    <t>Полудневни групи в ДГ</t>
  </si>
  <si>
    <t>Средства за деца от 5 до 6 години - стандарт от 1110 лв.</t>
  </si>
  <si>
    <t xml:space="preserve"> Разпределение на средствата в дейност 318 "Полудневни подготвителни групи" за 2018 година</t>
  </si>
  <si>
    <t>ПГ към ОУ с. Гулийка</t>
  </si>
  <si>
    <t>Средства за полудневни групи  - стандарт от 1 666 лв.</t>
  </si>
  <si>
    <t>Краен бюджет за 2018 година</t>
  </si>
  <si>
    <t>Средства за деца на ресурсно подпомагане</t>
  </si>
  <si>
    <t>Целодневни детски градини</t>
  </si>
  <si>
    <t xml:space="preserve">Средства за защитени ДГ </t>
  </si>
  <si>
    <t>Средства за деца в яслени групи ЕРС 1169 лв.</t>
  </si>
  <si>
    <t>Полудневни подготвителни групи към училище</t>
  </si>
  <si>
    <t xml:space="preserve">Брой деца от 5 до 6 г. в полудневна група </t>
  </si>
  <si>
    <t>Добавка за хранене 72 лв. на дете</t>
  </si>
  <si>
    <t>Средства за полудневни  групи  -  1 666 лв.</t>
  </si>
  <si>
    <t xml:space="preserve">Брой деца от 5 до 6 г. в полудневна подготвителна група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</si>
</sst>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7.8515625" style="0" customWidth="1"/>
    <col min="4" max="4" width="6.421875" style="0" customWidth="1"/>
    <col min="5" max="5" width="3.57421875" style="0" customWidth="1"/>
    <col min="6" max="6" width="7.00390625" style="0" customWidth="1"/>
    <col min="7" max="7" width="6.140625" style="0" customWidth="1"/>
    <col min="8" max="8" width="4.28125" style="0" customWidth="1"/>
    <col min="9" max="9" width="5.8515625" style="0" customWidth="1"/>
    <col min="10" max="10" width="5.421875" style="0" customWidth="1"/>
    <col min="11" max="11" width="4.140625" style="0" customWidth="1"/>
    <col min="12" max="12" width="6.8515625" style="0" customWidth="1"/>
    <col min="13" max="13" width="6.28125" style="0" customWidth="1"/>
    <col min="14" max="14" width="4.8515625" style="0" customWidth="1"/>
    <col min="15" max="15" width="7.8515625" style="0" customWidth="1"/>
    <col min="16" max="16" width="6.8515625" style="0" customWidth="1"/>
    <col min="17" max="17" width="8.00390625" style="0" customWidth="1"/>
    <col min="18" max="18" width="5.00390625" style="0" customWidth="1"/>
    <col min="19" max="19" width="6.28125" style="0" customWidth="1"/>
    <col min="20" max="20" width="8.8515625" style="0" customWidth="1"/>
  </cols>
  <sheetData>
    <row r="2" spans="1:25" ht="15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0" ht="168" customHeight="1">
      <c r="A4" s="17" t="s">
        <v>0</v>
      </c>
      <c r="B4" s="17" t="s">
        <v>13</v>
      </c>
      <c r="C4" s="17" t="s">
        <v>17</v>
      </c>
      <c r="D4" s="17" t="s">
        <v>24</v>
      </c>
      <c r="E4" s="18" t="s">
        <v>18</v>
      </c>
      <c r="F4" s="18" t="s">
        <v>19</v>
      </c>
      <c r="G4" s="17" t="s">
        <v>24</v>
      </c>
      <c r="H4" s="18" t="s">
        <v>16</v>
      </c>
      <c r="I4" s="18" t="s">
        <v>37</v>
      </c>
      <c r="J4" s="17" t="s">
        <v>24</v>
      </c>
      <c r="K4" s="18" t="s">
        <v>21</v>
      </c>
      <c r="L4" s="18" t="s">
        <v>20</v>
      </c>
      <c r="M4" s="17" t="s">
        <v>24</v>
      </c>
      <c r="N4" s="18" t="s">
        <v>22</v>
      </c>
      <c r="O4" s="18" t="s">
        <v>23</v>
      </c>
      <c r="P4" s="17" t="s">
        <v>24</v>
      </c>
      <c r="Q4" s="19">
        <v>1</v>
      </c>
      <c r="R4" s="19" t="s">
        <v>34</v>
      </c>
      <c r="S4" s="19" t="s">
        <v>36</v>
      </c>
      <c r="T4" s="19" t="s">
        <v>33</v>
      </c>
    </row>
    <row r="5" spans="1:20" ht="12.75">
      <c r="A5" s="4">
        <v>1</v>
      </c>
      <c r="B5" s="5" t="s">
        <v>14</v>
      </c>
      <c r="C5" s="12">
        <v>20000</v>
      </c>
      <c r="D5" s="12">
        <f>C5*0.12</f>
        <v>2400</v>
      </c>
      <c r="E5" s="7">
        <v>10</v>
      </c>
      <c r="F5" s="7">
        <v>39980</v>
      </c>
      <c r="G5" s="7">
        <f>F5*0.12</f>
        <v>4797.599999999999</v>
      </c>
      <c r="H5" s="7">
        <v>34</v>
      </c>
      <c r="I5" s="7">
        <v>38577</v>
      </c>
      <c r="J5" s="7">
        <f>I5*0.12</f>
        <v>4629.24</v>
      </c>
      <c r="K5" s="5">
        <v>88</v>
      </c>
      <c r="L5" s="5">
        <f>K5*1870</f>
        <v>164560</v>
      </c>
      <c r="M5" s="13">
        <f>L5*0.12</f>
        <v>19747.2</v>
      </c>
      <c r="N5" s="7">
        <v>105</v>
      </c>
      <c r="O5" s="7">
        <f>N5*2095</f>
        <v>219975</v>
      </c>
      <c r="P5" s="7">
        <f>O5*0.12</f>
        <v>26397</v>
      </c>
      <c r="Q5" s="8">
        <f>C5+D5+F5+G5+I5+J5+L5+M5+O5+P5</f>
        <v>541063.04</v>
      </c>
      <c r="R5" s="8"/>
      <c r="S5" s="8"/>
      <c r="T5" s="8">
        <f>C5+D5+F5+G5+I5+J5+L5+M5+O5+P5+R5+S5</f>
        <v>541063.04</v>
      </c>
    </row>
    <row r="6" spans="1:20" ht="12.75">
      <c r="A6" s="4">
        <v>2</v>
      </c>
      <c r="B6" s="5" t="s">
        <v>12</v>
      </c>
      <c r="C6" s="12">
        <v>20000</v>
      </c>
      <c r="D6" s="12">
        <f aca="true" t="shared" si="0" ref="D6:D13">C6*0.12</f>
        <v>2400</v>
      </c>
      <c r="E6" s="7">
        <v>4</v>
      </c>
      <c r="F6" s="7">
        <v>15992</v>
      </c>
      <c r="G6" s="7">
        <f aca="true" t="shared" si="1" ref="G6:G13">F6*0.12</f>
        <v>1919.04</v>
      </c>
      <c r="H6" s="7">
        <v>0</v>
      </c>
      <c r="I6" s="7"/>
      <c r="J6" s="7">
        <f aca="true" t="shared" si="2" ref="J6:J14">I6*0.12</f>
        <v>0</v>
      </c>
      <c r="K6" s="5">
        <v>43</v>
      </c>
      <c r="L6" s="5">
        <f aca="true" t="shared" si="3" ref="L6:L14">K6*1870</f>
        <v>80410</v>
      </c>
      <c r="M6" s="13">
        <f aca="true" t="shared" si="4" ref="M6:M14">L6*0.12</f>
        <v>9649.199999999999</v>
      </c>
      <c r="N6" s="7">
        <v>47</v>
      </c>
      <c r="O6" s="7">
        <f aca="true" t="shared" si="5" ref="O6:O14">N6*2095</f>
        <v>98465</v>
      </c>
      <c r="P6" s="7">
        <f aca="true" t="shared" si="6" ref="P6:P14">O6*0.12</f>
        <v>11815.8</v>
      </c>
      <c r="Q6" s="8">
        <f aca="true" t="shared" si="7" ref="Q6:Q14">C6+D6+F6+G6+I6+J6+L6+M6+O6+P6</f>
        <v>240651.03999999998</v>
      </c>
      <c r="R6" s="9">
        <v>359</v>
      </c>
      <c r="S6" s="9"/>
      <c r="T6" s="8">
        <f aca="true" t="shared" si="8" ref="T6:T15">C6+D6+F6+G6+I6+J6+L6+M6+O6+P6+R6+S6</f>
        <v>241010.03999999998</v>
      </c>
    </row>
    <row r="7" spans="1:20" ht="12.75">
      <c r="A7" s="4">
        <v>3</v>
      </c>
      <c r="B7" s="5" t="s">
        <v>11</v>
      </c>
      <c r="C7" s="12">
        <v>20000</v>
      </c>
      <c r="D7" s="12">
        <f t="shared" si="0"/>
        <v>2400</v>
      </c>
      <c r="E7" s="7">
        <v>2</v>
      </c>
      <c r="F7" s="7">
        <v>7996</v>
      </c>
      <c r="G7" s="7">
        <f t="shared" si="1"/>
        <v>959.52</v>
      </c>
      <c r="H7" s="7">
        <v>0</v>
      </c>
      <c r="I7" s="7"/>
      <c r="J7" s="7">
        <f t="shared" si="2"/>
        <v>0</v>
      </c>
      <c r="K7" s="5">
        <v>27</v>
      </c>
      <c r="L7" s="5">
        <f t="shared" si="3"/>
        <v>50490</v>
      </c>
      <c r="M7" s="13">
        <f t="shared" si="4"/>
        <v>6058.8</v>
      </c>
      <c r="N7" s="7">
        <v>7</v>
      </c>
      <c r="O7" s="7">
        <f t="shared" si="5"/>
        <v>14665</v>
      </c>
      <c r="P7" s="7">
        <f t="shared" si="6"/>
        <v>1759.8</v>
      </c>
      <c r="Q7" s="8">
        <f t="shared" si="7"/>
        <v>104329.12000000001</v>
      </c>
      <c r="R7" s="9"/>
      <c r="S7" s="9"/>
      <c r="T7" s="8">
        <f t="shared" si="8"/>
        <v>104329.12000000001</v>
      </c>
    </row>
    <row r="8" spans="1:20" ht="12.75">
      <c r="A8" s="4">
        <v>4</v>
      </c>
      <c r="B8" s="5" t="s">
        <v>10</v>
      </c>
      <c r="C8" s="12">
        <v>20000</v>
      </c>
      <c r="D8" s="12">
        <f t="shared" si="0"/>
        <v>2400</v>
      </c>
      <c r="E8" s="7">
        <v>1</v>
      </c>
      <c r="F8" s="7">
        <v>3998</v>
      </c>
      <c r="G8" s="7">
        <f t="shared" si="1"/>
        <v>479.76</v>
      </c>
      <c r="H8" s="7">
        <v>0</v>
      </c>
      <c r="I8" s="7"/>
      <c r="J8" s="7">
        <f t="shared" si="2"/>
        <v>0</v>
      </c>
      <c r="K8" s="5">
        <v>1</v>
      </c>
      <c r="L8" s="5">
        <f t="shared" si="3"/>
        <v>1870</v>
      </c>
      <c r="M8" s="13">
        <f t="shared" si="4"/>
        <v>224.4</v>
      </c>
      <c r="N8" s="7">
        <v>6</v>
      </c>
      <c r="O8" s="7">
        <f t="shared" si="5"/>
        <v>12570</v>
      </c>
      <c r="P8" s="7">
        <f t="shared" si="6"/>
        <v>1508.3999999999999</v>
      </c>
      <c r="Q8" s="8">
        <f t="shared" si="7"/>
        <v>43050.560000000005</v>
      </c>
      <c r="R8" s="9">
        <v>359</v>
      </c>
      <c r="S8" s="9">
        <v>5657</v>
      </c>
      <c r="T8" s="8">
        <f t="shared" si="8"/>
        <v>49066.560000000005</v>
      </c>
    </row>
    <row r="9" spans="1:20" ht="12.75">
      <c r="A9" s="4" t="s">
        <v>1</v>
      </c>
      <c r="B9" s="5" t="s">
        <v>9</v>
      </c>
      <c r="C9" s="12">
        <v>20000</v>
      </c>
      <c r="D9" s="12">
        <f t="shared" si="0"/>
        <v>2400</v>
      </c>
      <c r="E9" s="7">
        <v>1</v>
      </c>
      <c r="F9" s="7">
        <v>3998</v>
      </c>
      <c r="G9" s="7">
        <f t="shared" si="1"/>
        <v>479.76</v>
      </c>
      <c r="H9" s="7">
        <v>0</v>
      </c>
      <c r="I9" s="7"/>
      <c r="J9" s="7">
        <f t="shared" si="2"/>
        <v>0</v>
      </c>
      <c r="K9" s="5">
        <v>8</v>
      </c>
      <c r="L9" s="5">
        <f t="shared" si="3"/>
        <v>14960</v>
      </c>
      <c r="M9" s="13">
        <f t="shared" si="4"/>
        <v>1795.2</v>
      </c>
      <c r="N9" s="7">
        <v>2</v>
      </c>
      <c r="O9" s="7">
        <f t="shared" si="5"/>
        <v>4190</v>
      </c>
      <c r="P9" s="7">
        <f t="shared" si="6"/>
        <v>502.79999999999995</v>
      </c>
      <c r="Q9" s="8">
        <f t="shared" si="7"/>
        <v>48325.759999999995</v>
      </c>
      <c r="R9" s="8"/>
      <c r="S9" s="9"/>
      <c r="T9" s="8">
        <f t="shared" si="8"/>
        <v>48325.759999999995</v>
      </c>
    </row>
    <row r="10" spans="1:20" ht="12.75">
      <c r="A10" s="4">
        <v>6</v>
      </c>
      <c r="B10" s="5" t="s">
        <v>8</v>
      </c>
      <c r="C10" s="12">
        <v>20000</v>
      </c>
      <c r="D10" s="12">
        <f t="shared" si="0"/>
        <v>2400</v>
      </c>
      <c r="E10" s="7">
        <v>1</v>
      </c>
      <c r="F10" s="7">
        <v>3998</v>
      </c>
      <c r="G10" s="7">
        <f t="shared" si="1"/>
        <v>479.76</v>
      </c>
      <c r="H10" s="7">
        <v>0</v>
      </c>
      <c r="I10" s="7"/>
      <c r="J10" s="7">
        <f t="shared" si="2"/>
        <v>0</v>
      </c>
      <c r="K10" s="5">
        <v>11</v>
      </c>
      <c r="L10" s="5">
        <f t="shared" si="3"/>
        <v>20570</v>
      </c>
      <c r="M10" s="13">
        <f t="shared" si="4"/>
        <v>2468.4</v>
      </c>
      <c r="N10" s="7">
        <v>3</v>
      </c>
      <c r="O10" s="7">
        <f t="shared" si="5"/>
        <v>6285</v>
      </c>
      <c r="P10" s="7">
        <f t="shared" si="6"/>
        <v>754.1999999999999</v>
      </c>
      <c r="Q10" s="8">
        <f t="shared" si="7"/>
        <v>56955.35999999999</v>
      </c>
      <c r="R10" s="8"/>
      <c r="S10" s="9"/>
      <c r="T10" s="8">
        <f t="shared" si="8"/>
        <v>56955.35999999999</v>
      </c>
    </row>
    <row r="11" spans="1:20" ht="12.75">
      <c r="A11" s="4">
        <v>7</v>
      </c>
      <c r="B11" s="5" t="s">
        <v>7</v>
      </c>
      <c r="C11" s="12">
        <v>20000</v>
      </c>
      <c r="D11" s="12">
        <f t="shared" si="0"/>
        <v>2400</v>
      </c>
      <c r="E11" s="7">
        <v>1</v>
      </c>
      <c r="F11" s="7">
        <v>3998</v>
      </c>
      <c r="G11" s="7">
        <f t="shared" si="1"/>
        <v>479.76</v>
      </c>
      <c r="H11" s="7">
        <v>0</v>
      </c>
      <c r="I11" s="7"/>
      <c r="J11" s="7">
        <f t="shared" si="2"/>
        <v>0</v>
      </c>
      <c r="K11" s="5">
        <v>18</v>
      </c>
      <c r="L11" s="5">
        <f t="shared" si="3"/>
        <v>33660</v>
      </c>
      <c r="M11" s="13">
        <f t="shared" si="4"/>
        <v>4039.2</v>
      </c>
      <c r="N11" s="7">
        <v>13</v>
      </c>
      <c r="O11" s="7">
        <f t="shared" si="5"/>
        <v>27235</v>
      </c>
      <c r="P11" s="7">
        <f t="shared" si="6"/>
        <v>3268.2</v>
      </c>
      <c r="Q11" s="8">
        <f t="shared" si="7"/>
        <v>95080.15999999999</v>
      </c>
      <c r="R11" s="8"/>
      <c r="S11" s="9">
        <v>3457</v>
      </c>
      <c r="T11" s="8">
        <f t="shared" si="8"/>
        <v>98537.15999999999</v>
      </c>
    </row>
    <row r="12" spans="1:20" ht="12.75">
      <c r="A12" s="4">
        <v>8</v>
      </c>
      <c r="B12" s="5" t="s">
        <v>6</v>
      </c>
      <c r="C12" s="12">
        <v>20000</v>
      </c>
      <c r="D12" s="12">
        <f t="shared" si="0"/>
        <v>2400</v>
      </c>
      <c r="E12" s="7">
        <v>2</v>
      </c>
      <c r="F12" s="7">
        <v>7996</v>
      </c>
      <c r="G12" s="7">
        <f t="shared" si="1"/>
        <v>959.52</v>
      </c>
      <c r="H12" s="7">
        <v>0</v>
      </c>
      <c r="I12" s="7"/>
      <c r="J12" s="7">
        <f t="shared" si="2"/>
        <v>0</v>
      </c>
      <c r="K12" s="5">
        <v>13</v>
      </c>
      <c r="L12" s="5">
        <f t="shared" si="3"/>
        <v>24310</v>
      </c>
      <c r="M12" s="13">
        <f t="shared" si="4"/>
        <v>2917.2</v>
      </c>
      <c r="N12" s="7">
        <v>15</v>
      </c>
      <c r="O12" s="7">
        <f t="shared" si="5"/>
        <v>31425</v>
      </c>
      <c r="P12" s="7">
        <f t="shared" si="6"/>
        <v>3771</v>
      </c>
      <c r="Q12" s="8">
        <f t="shared" si="7"/>
        <v>93778.72</v>
      </c>
      <c r="R12" s="8"/>
      <c r="S12" s="9">
        <v>2828</v>
      </c>
      <c r="T12" s="8">
        <f t="shared" si="8"/>
        <v>96606.72</v>
      </c>
    </row>
    <row r="13" spans="1:20" ht="12.75">
      <c r="A13" s="4">
        <v>9</v>
      </c>
      <c r="B13" s="5" t="s">
        <v>5</v>
      </c>
      <c r="C13" s="12">
        <v>20000</v>
      </c>
      <c r="D13" s="12">
        <f t="shared" si="0"/>
        <v>2400</v>
      </c>
      <c r="E13" s="7">
        <v>1</v>
      </c>
      <c r="F13" s="7">
        <v>3998</v>
      </c>
      <c r="G13" s="7">
        <f t="shared" si="1"/>
        <v>479.76</v>
      </c>
      <c r="H13" s="7">
        <v>0</v>
      </c>
      <c r="I13" s="7"/>
      <c r="J13" s="7">
        <f t="shared" si="2"/>
        <v>0</v>
      </c>
      <c r="K13" s="5">
        <v>10</v>
      </c>
      <c r="L13" s="5">
        <f t="shared" si="3"/>
        <v>18700</v>
      </c>
      <c r="M13" s="13">
        <f t="shared" si="4"/>
        <v>2244</v>
      </c>
      <c r="N13" s="7">
        <v>7</v>
      </c>
      <c r="O13" s="7">
        <f t="shared" si="5"/>
        <v>14665</v>
      </c>
      <c r="P13" s="7">
        <f t="shared" si="6"/>
        <v>1759.8</v>
      </c>
      <c r="Q13" s="8">
        <f t="shared" si="7"/>
        <v>64246.56</v>
      </c>
      <c r="R13" s="8"/>
      <c r="S13" s="9">
        <v>4714</v>
      </c>
      <c r="T13" s="8">
        <f t="shared" si="8"/>
        <v>68960.56</v>
      </c>
    </row>
    <row r="14" spans="1:20" ht="12.75">
      <c r="A14" s="4"/>
      <c r="B14" s="5" t="s">
        <v>3</v>
      </c>
      <c r="C14" s="5"/>
      <c r="D14" s="5"/>
      <c r="E14" s="7"/>
      <c r="F14" s="7"/>
      <c r="G14" s="7"/>
      <c r="H14" s="7">
        <v>0</v>
      </c>
      <c r="I14" s="7">
        <v>1169</v>
      </c>
      <c r="J14" s="7">
        <f t="shared" si="2"/>
        <v>140.28</v>
      </c>
      <c r="K14" s="5">
        <v>4</v>
      </c>
      <c r="L14" s="5">
        <f t="shared" si="3"/>
        <v>7480</v>
      </c>
      <c r="M14" s="13">
        <f t="shared" si="4"/>
        <v>897.6</v>
      </c>
      <c r="N14" s="7">
        <v>4</v>
      </c>
      <c r="O14" s="7">
        <f t="shared" si="5"/>
        <v>8380</v>
      </c>
      <c r="P14" s="7">
        <f t="shared" si="6"/>
        <v>1005.5999999999999</v>
      </c>
      <c r="Q14" s="8">
        <f t="shared" si="7"/>
        <v>19072.48</v>
      </c>
      <c r="R14" s="8"/>
      <c r="S14" s="9">
        <v>31711</v>
      </c>
      <c r="T14" s="8">
        <f t="shared" si="8"/>
        <v>50783.479999999996</v>
      </c>
    </row>
    <row r="15" spans="1:20" ht="12.75">
      <c r="A15" s="4"/>
      <c r="B15" s="10" t="s">
        <v>2</v>
      </c>
      <c r="C15" s="6">
        <v>180000</v>
      </c>
      <c r="D15" s="6">
        <v>21600</v>
      </c>
      <c r="E15" s="10">
        <v>23</v>
      </c>
      <c r="F15" s="6">
        <v>91954</v>
      </c>
      <c r="G15" s="6">
        <v>11034</v>
      </c>
      <c r="H15" s="10">
        <v>34</v>
      </c>
      <c r="I15" s="10">
        <v>39746</v>
      </c>
      <c r="J15" s="6">
        <v>4770</v>
      </c>
      <c r="K15" s="10">
        <v>223</v>
      </c>
      <c r="L15" s="10">
        <v>417010</v>
      </c>
      <c r="M15" s="6">
        <v>50041</v>
      </c>
      <c r="N15" s="6">
        <v>209</v>
      </c>
      <c r="O15" s="6">
        <v>437855</v>
      </c>
      <c r="P15" s="6">
        <v>52543</v>
      </c>
      <c r="Q15" s="8">
        <v>1306553</v>
      </c>
      <c r="R15" s="8">
        <v>718</v>
      </c>
      <c r="S15" s="8">
        <v>48367</v>
      </c>
      <c r="T15" s="8">
        <f t="shared" si="8"/>
        <v>1355638</v>
      </c>
    </row>
    <row r="16" spans="1:20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</sheetData>
  <sheetProtection/>
  <mergeCells count="2">
    <mergeCell ref="A3:Y3"/>
    <mergeCell ref="A2:Y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15.140625" style="0" customWidth="1"/>
    <col min="5" max="5" width="10.140625" style="0" customWidth="1"/>
  </cols>
  <sheetData>
    <row r="2" spans="1:16" ht="15.7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11" ht="102">
      <c r="A5" s="17" t="s">
        <v>0</v>
      </c>
      <c r="B5" s="17" t="s">
        <v>13</v>
      </c>
      <c r="C5" s="18" t="s">
        <v>28</v>
      </c>
      <c r="D5" s="18" t="s">
        <v>41</v>
      </c>
      <c r="E5" s="17" t="s">
        <v>24</v>
      </c>
      <c r="F5" s="18" t="s">
        <v>42</v>
      </c>
      <c r="G5" s="18" t="s">
        <v>29</v>
      </c>
      <c r="H5" s="17" t="s">
        <v>24</v>
      </c>
      <c r="I5" s="19">
        <v>1</v>
      </c>
      <c r="J5" s="18" t="s">
        <v>40</v>
      </c>
      <c r="K5" s="19" t="s">
        <v>33</v>
      </c>
    </row>
    <row r="6" spans="1:11" ht="12.75">
      <c r="A6" s="4">
        <v>1</v>
      </c>
      <c r="B6" s="5" t="s">
        <v>25</v>
      </c>
      <c r="C6" s="7">
        <v>1</v>
      </c>
      <c r="D6" s="7">
        <v>1666</v>
      </c>
      <c r="E6" s="7">
        <f>D6*0.12</f>
        <v>199.92</v>
      </c>
      <c r="F6" s="7">
        <v>2</v>
      </c>
      <c r="G6" s="7">
        <f>F6*1110</f>
        <v>2220</v>
      </c>
      <c r="H6" s="7">
        <f>G6*0.12</f>
        <v>266.4</v>
      </c>
      <c r="I6" s="8">
        <f>D6+E6+G6+H6</f>
        <v>4352.32</v>
      </c>
      <c r="J6" s="9">
        <f>F6*72</f>
        <v>144</v>
      </c>
      <c r="K6" s="6">
        <v>4496</v>
      </c>
    </row>
    <row r="7" spans="1:11" ht="12.75">
      <c r="A7" s="4">
        <v>2</v>
      </c>
      <c r="B7" s="5" t="s">
        <v>26</v>
      </c>
      <c r="C7" s="7">
        <v>1</v>
      </c>
      <c r="D7" s="7">
        <v>1666</v>
      </c>
      <c r="E7" s="7">
        <f>D7*0.12</f>
        <v>199.92</v>
      </c>
      <c r="F7" s="7">
        <v>10</v>
      </c>
      <c r="G7" s="7">
        <f>F7*1110</f>
        <v>11100</v>
      </c>
      <c r="H7" s="7">
        <f>G7*0.12</f>
        <v>1332</v>
      </c>
      <c r="I7" s="8">
        <f>D7+E7+G7+H7</f>
        <v>14297.92</v>
      </c>
      <c r="J7" s="9">
        <f>F7*72</f>
        <v>720</v>
      </c>
      <c r="K7" s="6">
        <v>15018</v>
      </c>
    </row>
    <row r="8" spans="1:11" ht="12.75">
      <c r="A8" s="4">
        <v>3</v>
      </c>
      <c r="B8" s="5" t="s">
        <v>27</v>
      </c>
      <c r="C8" s="7">
        <v>1</v>
      </c>
      <c r="D8" s="7">
        <v>1666</v>
      </c>
      <c r="E8" s="7">
        <f>D8*0.12</f>
        <v>199.92</v>
      </c>
      <c r="F8" s="7">
        <v>16</v>
      </c>
      <c r="G8" s="7">
        <f>F8*1110</f>
        <v>17760</v>
      </c>
      <c r="H8" s="7">
        <f>G8*0.12</f>
        <v>2131.2</v>
      </c>
      <c r="I8" s="8">
        <f>D8+E8+G8+H8</f>
        <v>21757.12</v>
      </c>
      <c r="J8" s="9">
        <v>1080</v>
      </c>
      <c r="K8" s="6">
        <v>22837</v>
      </c>
    </row>
    <row r="9" spans="1:11" ht="25.5">
      <c r="A9" s="4">
        <v>4</v>
      </c>
      <c r="B9" s="15" t="s">
        <v>35</v>
      </c>
      <c r="C9" s="7"/>
      <c r="D9" s="7"/>
      <c r="E9" s="7"/>
      <c r="F9" s="7"/>
      <c r="G9" s="7"/>
      <c r="H9" s="7"/>
      <c r="I9" s="8"/>
      <c r="J9" s="9">
        <v>15048</v>
      </c>
      <c r="K9" s="6">
        <v>15048</v>
      </c>
    </row>
    <row r="10" spans="1:11" ht="12.75">
      <c r="A10" s="4"/>
      <c r="B10" s="14" t="s">
        <v>2</v>
      </c>
      <c r="C10" s="10">
        <v>3</v>
      </c>
      <c r="D10" s="6">
        <v>4998</v>
      </c>
      <c r="E10" s="6">
        <v>600</v>
      </c>
      <c r="F10" s="6">
        <v>28</v>
      </c>
      <c r="G10" s="6">
        <v>31080</v>
      </c>
      <c r="H10" s="6">
        <v>3729</v>
      </c>
      <c r="I10" s="8">
        <v>40407</v>
      </c>
      <c r="J10" s="8">
        <v>16992</v>
      </c>
      <c r="K10" s="6">
        <v>57399</v>
      </c>
    </row>
  </sheetData>
  <sheetProtection/>
  <mergeCells count="2"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421875" style="0" customWidth="1"/>
    <col min="2" max="2" width="19.57421875" style="0" customWidth="1"/>
  </cols>
  <sheetData>
    <row r="2" spans="1:16" ht="15.7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11" ht="89.25">
      <c r="A5" s="17" t="s">
        <v>0</v>
      </c>
      <c r="B5" s="17" t="s">
        <v>13</v>
      </c>
      <c r="C5" s="18" t="s">
        <v>38</v>
      </c>
      <c r="D5" s="18" t="s">
        <v>32</v>
      </c>
      <c r="E5" s="17" t="s">
        <v>24</v>
      </c>
      <c r="F5" s="18" t="s">
        <v>39</v>
      </c>
      <c r="G5" s="18" t="s">
        <v>29</v>
      </c>
      <c r="H5" s="17" t="s">
        <v>24</v>
      </c>
      <c r="I5" s="19">
        <v>1</v>
      </c>
      <c r="J5" s="18" t="s">
        <v>40</v>
      </c>
      <c r="K5" s="19" t="s">
        <v>33</v>
      </c>
    </row>
    <row r="6" spans="1:11" ht="12.75">
      <c r="A6" s="4">
        <v>1</v>
      </c>
      <c r="B6" s="5" t="s">
        <v>31</v>
      </c>
      <c r="C6" s="7">
        <v>1</v>
      </c>
      <c r="D6" s="7">
        <v>1666</v>
      </c>
      <c r="E6" s="7">
        <f>D6*0.12</f>
        <v>199.92</v>
      </c>
      <c r="F6" s="7">
        <v>12</v>
      </c>
      <c r="G6" s="7">
        <f>F6*1110</f>
        <v>13320</v>
      </c>
      <c r="H6" s="7">
        <f>G6*0.12</f>
        <v>1598.3999999999999</v>
      </c>
      <c r="I6" s="8">
        <f>D6+E6+G6+H6</f>
        <v>16784.32</v>
      </c>
      <c r="J6" s="9">
        <f>F6*72</f>
        <v>864</v>
      </c>
      <c r="K6" s="6">
        <v>17648</v>
      </c>
    </row>
    <row r="7" spans="1:11" ht="12.75">
      <c r="A7" s="4"/>
      <c r="B7" s="10" t="s">
        <v>2</v>
      </c>
      <c r="C7" s="10">
        <v>1</v>
      </c>
      <c r="D7" s="6">
        <v>1666</v>
      </c>
      <c r="E7" s="6">
        <v>200</v>
      </c>
      <c r="F7" s="6">
        <v>12</v>
      </c>
      <c r="G7" s="6">
        <v>13320</v>
      </c>
      <c r="H7" s="6">
        <v>1598</v>
      </c>
      <c r="I7" s="8">
        <v>16784</v>
      </c>
      <c r="J7" s="8">
        <v>864</v>
      </c>
      <c r="K7" s="6">
        <v>17648</v>
      </c>
    </row>
  </sheetData>
  <sheetProtection/>
  <mergeCells count="2"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2018-02-09T07:13:06Z</cp:lastPrinted>
  <dcterms:created xsi:type="dcterms:W3CDTF">2009-03-10T08:28:02Z</dcterms:created>
  <dcterms:modified xsi:type="dcterms:W3CDTF">2018-02-09T07:14:26Z</dcterms:modified>
  <cp:category/>
  <cp:version/>
  <cp:contentType/>
  <cp:contentStatus/>
</cp:coreProperties>
</file>